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5" i="2" l="1"/>
  <c r="D44" i="2" l="1"/>
  <c r="D22" i="2" l="1"/>
  <c r="D20" i="2"/>
  <c r="D19" i="2"/>
  <c r="D18" i="2"/>
  <c r="D17" i="2"/>
  <c r="D15" i="2"/>
  <c r="D14" i="2"/>
  <c r="D13" i="2"/>
  <c r="D12" i="2"/>
  <c r="D9" i="2"/>
  <c r="D8" i="2"/>
  <c r="D7" i="2"/>
  <c r="B15" i="2"/>
  <c r="D10" i="2" l="1"/>
  <c r="B16" i="2"/>
  <c r="C45" i="2" l="1"/>
  <c r="B45" i="2"/>
  <c r="C6" i="2" l="1"/>
  <c r="C24" i="2" l="1"/>
  <c r="B24" i="2"/>
  <c r="B53" i="2" l="1"/>
  <c r="D28" i="2" l="1"/>
  <c r="D29" i="2"/>
  <c r="D26" i="2"/>
  <c r="C16" i="2" l="1"/>
  <c r="D16" i="2" s="1"/>
  <c r="D27" i="2" l="1"/>
  <c r="D37" i="2" l="1"/>
  <c r="D24" i="2" l="1"/>
  <c r="D35" i="2" l="1"/>
  <c r="D40" i="2" l="1"/>
  <c r="D34" i="2" l="1"/>
  <c r="D36" i="2"/>
  <c r="D38" i="2"/>
  <c r="D39" i="2"/>
  <c r="D41" i="2"/>
  <c r="D42" i="2"/>
  <c r="D43" i="2"/>
  <c r="B6" i="2" l="1"/>
  <c r="D6" i="2" s="1"/>
  <c r="C5" i="2"/>
  <c r="C32" i="2" s="1"/>
  <c r="C46" i="2" l="1"/>
  <c r="B5" i="2"/>
  <c r="D5" i="2" s="1"/>
  <c r="D45" i="2"/>
  <c r="B32" i="2" l="1"/>
  <c r="B46" i="2" s="1"/>
</calcChain>
</file>

<file path=xl/sharedStrings.xml><?xml version="1.0" encoding="utf-8"?>
<sst xmlns="http://schemas.openxmlformats.org/spreadsheetml/2006/main" count="57" uniqueCount="57">
  <si>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</si>
  <si>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</si>
  <si>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</si>
  <si>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</si>
  <si>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</si>
  <si>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</si>
  <si>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</si>
  <si>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</si>
  <si>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</si>
  <si>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</si>
  <si>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</si>
  <si>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</si>
  <si>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</si>
  <si>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</si>
  <si>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</si>
  <si>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</si>
  <si>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</si>
  <si>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</si>
  <si>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</si>
  <si>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</si>
  <si>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</si>
  <si>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</si>
  <si>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</si>
  <si>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</si>
  <si>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</si>
  <si>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</si>
  <si>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</si>
  <si>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</si>
  <si>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</si>
  <si>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</si>
  <si>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</si>
  <si>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</si>
  <si>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</si>
  <si>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</si>
  <si>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</si>
  <si>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</si>
  <si>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</si>
  <si>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</si>
  <si>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</si>
  <si>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</si>
  <si>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</si>
  <si>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</si>
  <si>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</si>
  <si>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</si>
  <si>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</si>
  <si>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</si>
  <si>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</si>
  <si>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</si>
  <si>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</si>
  <si>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</si>
  <si>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</si>
  <si>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</si>
  <si>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</si>
  <si>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-</t>
  </si>
  <si>
    <t>Утвержденный бюджет
 на 2022 год</t>
  </si>
  <si>
    <t xml:space="preserve">Прочие межбюджетные трансферты общего характера бюджетам субъектов Российской Федерации и муниципальных образований </t>
  </si>
  <si>
    <t xml:space="preserve">             Информация об исполнении  бюджета МО "Город Майкоп"
 на 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</si>
</sst>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vertical="center" wrapText="1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4" fontId="45" fillId="0" borderId="0" xfId="126" applyNumberFormat="1" applyFont="1" applyFill="1" applyBorder="1" applyAlignment="1" applyProtection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8" fontId="59" fillId="0" borderId="0" xfId="920" applyNumberFormat="1" applyFont="1" applyFill="1" applyBorder="1" applyAlignment="1" applyProtection="1">
      <alignment horizontal="right" shrinkToFit="1"/>
    </xf>
    <xf numFmtId="4" fontId="46" fillId="0" borderId="0" xfId="0" applyNumberFormat="1" applyFont="1" applyFill="1" applyBorder="1" applyAlignment="1">
      <alignment horizontal="right"/>
    </xf>
    <xf numFmtId="43" fontId="46" fillId="0" borderId="0" xfId="920" applyFont="1" applyFill="1" applyBorder="1" applyAlignment="1">
      <alignment horizontal="right"/>
    </xf>
    <xf numFmtId="43" fontId="46" fillId="0" borderId="0" xfId="920" applyFont="1" applyFill="1" applyBorder="1" applyAlignment="1"/>
    <xf numFmtId="164" fontId="46" fillId="0" borderId="0" xfId="0" applyNumberFormat="1" applyFont="1" applyFill="1" applyBorder="1" applyAlignment="1">
      <alignment horizontal="right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0" fontId="46" fillId="0" borderId="0" xfId="0" applyFont="1" applyFill="1" applyBorder="1" applyAlignment="1">
      <alignment horizontal="right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166" fontId="46" fillId="0" borderId="2" xfId="920" applyNumberFormat="1" applyFont="1" applyFill="1" applyBorder="1"/>
    <xf numFmtId="169" fontId="46" fillId="0" borderId="77" xfId="920" applyNumberFormat="1" applyFont="1" applyFill="1" applyBorder="1" applyAlignment="1" applyProtection="1">
      <alignment horizontal="right"/>
    </xf>
    <xf numFmtId="167" fontId="46" fillId="0" borderId="73" xfId="920" applyNumberFormat="1" applyFont="1" applyFill="1" applyBorder="1" applyAlignment="1" applyProtection="1">
      <alignment horizontal="right"/>
    </xf>
    <xf numFmtId="169" fontId="46" fillId="0" borderId="2" xfId="920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9" fontId="45" fillId="0" borderId="2" xfId="920" applyNumberFormat="1" applyFont="1" applyFill="1" applyBorder="1" applyAlignment="1">
      <alignment horizontal="right"/>
    </xf>
    <xf numFmtId="164" fontId="45" fillId="0" borderId="2" xfId="0" applyNumberFormat="1" applyFont="1" applyFill="1" applyBorder="1"/>
    <xf numFmtId="4" fontId="24" fillId="0" borderId="0" xfId="104" applyNumberFormat="1" applyFill="1" applyAlignment="1" applyProtection="1">
      <alignment horizontal="right"/>
    </xf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4" fontId="60" fillId="37" borderId="2" xfId="0" applyNumberFormat="1" applyFont="1" applyFill="1" applyBorder="1" applyAlignment="1">
      <alignment horizontal="center" wrapText="1"/>
    </xf>
    <xf numFmtId="164" fontId="60" fillId="37" borderId="2" xfId="0" applyNumberFormat="1" applyFont="1" applyFill="1" applyBorder="1"/>
    <xf numFmtId="164" fontId="60" fillId="37" borderId="71" xfId="0" applyNumberFormat="1" applyFont="1" applyFill="1" applyBorder="1"/>
    <xf numFmtId="164" fontId="60" fillId="37" borderId="2" xfId="0" applyNumberFormat="1" applyFont="1" applyFill="1" applyBorder="1" applyAlignment="1">
      <alignment horizontal="right"/>
    </xf>
    <xf numFmtId="164" fontId="60" fillId="37" borderId="2" xfId="0" applyNumberFormat="1" applyFont="1" applyFill="1" applyBorder="1" applyAlignment="1">
      <alignment wrapText="1"/>
    </xf>
    <xf numFmtId="164" fontId="60" fillId="37" borderId="71" xfId="0" applyNumberFormat="1" applyFont="1" applyFill="1" applyBorder="1" applyAlignment="1">
      <alignment wrapText="1"/>
    </xf>
    <xf numFmtId="164" fontId="61" fillId="37" borderId="2" xfId="0" applyNumberFormat="1" applyFont="1" applyFill="1" applyBorder="1" applyAlignment="1">
      <alignment wrapText="1"/>
    </xf>
    <xf numFmtId="164" fontId="61" fillId="37" borderId="1" xfId="272" applyNumberFormat="1" applyFont="1" applyFill="1" applyProtection="1">
      <alignment horizontal="right"/>
    </xf>
    <xf numFmtId="164" fontId="61" fillId="37" borderId="72" xfId="272" applyNumberFormat="1" applyFont="1" applyFill="1" applyBorder="1" applyProtection="1">
      <alignment horizontal="right"/>
    </xf>
    <xf numFmtId="164" fontId="61" fillId="37" borderId="2" xfId="0" applyNumberFormat="1" applyFont="1" applyFill="1" applyBorder="1" applyAlignment="1">
      <alignment horizontal="right"/>
    </xf>
    <xf numFmtId="164" fontId="61" fillId="37" borderId="74" xfId="0" applyNumberFormat="1" applyFont="1" applyFill="1" applyBorder="1" applyAlignment="1">
      <alignment horizontal="right"/>
    </xf>
    <xf numFmtId="164" fontId="61" fillId="37" borderId="2" xfId="0" applyNumberFormat="1" applyFont="1" applyFill="1" applyBorder="1"/>
    <xf numFmtId="164" fontId="62" fillId="37" borderId="2" xfId="0" applyNumberFormat="1" applyFont="1" applyFill="1" applyBorder="1" applyAlignment="1">
      <alignment wrapText="1"/>
    </xf>
    <xf numFmtId="164" fontId="61" fillId="37" borderId="73" xfId="0" applyNumberFormat="1" applyFont="1" applyFill="1" applyBorder="1" applyAlignment="1">
      <alignment wrapText="1"/>
    </xf>
    <xf numFmtId="164" fontId="61" fillId="37" borderId="3" xfId="272" applyNumberFormat="1" applyFont="1" applyFill="1" applyBorder="1" applyProtection="1">
      <alignment horizontal="right"/>
    </xf>
    <xf numFmtId="164" fontId="61" fillId="37" borderId="2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6" fillId="0" borderId="2" xfId="0" applyNumberFormat="1" applyFont="1" applyFill="1" applyBorder="1" applyAlignment="1">
      <alignment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E51" sqref="E51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9.42578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70" t="s">
        <v>56</v>
      </c>
      <c r="B1" s="70"/>
      <c r="C1" s="70"/>
      <c r="D1" s="70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33</v>
      </c>
      <c r="B3" s="8" t="s">
        <v>54</v>
      </c>
      <c r="C3" s="8" t="s">
        <v>0</v>
      </c>
      <c r="D3" s="8" t="s">
        <v>1</v>
      </c>
    </row>
    <row r="4" spans="1:6" x14ac:dyDescent="0.25">
      <c r="A4" s="68" t="s">
        <v>8</v>
      </c>
      <c r="B4" s="68"/>
      <c r="C4" s="68"/>
      <c r="D4" s="69"/>
    </row>
    <row r="5" spans="1:6" ht="15.6" customHeight="1" x14ac:dyDescent="0.25">
      <c r="A5" s="48" t="s">
        <v>39</v>
      </c>
      <c r="B5" s="49">
        <f>B6+B16</f>
        <v>1933068.3</v>
      </c>
      <c r="C5" s="50">
        <f>C6+C16</f>
        <v>1752583.7</v>
      </c>
      <c r="D5" s="51">
        <f t="shared" ref="D5:D10" si="0">C5/B5*100</f>
        <v>90.663309723717461</v>
      </c>
      <c r="E5" s="5"/>
      <c r="F5" s="5"/>
    </row>
    <row r="6" spans="1:6" x14ac:dyDescent="0.25">
      <c r="A6" s="48" t="s">
        <v>24</v>
      </c>
      <c r="B6" s="52">
        <f>B7+B8+B9+B10+B15</f>
        <v>1694655</v>
      </c>
      <c r="C6" s="53">
        <f>C7+C8+C9+C10+C15</f>
        <v>1518355.9</v>
      </c>
      <c r="D6" s="51">
        <f t="shared" si="0"/>
        <v>89.596755681834935</v>
      </c>
      <c r="E6" s="5"/>
      <c r="F6" s="5"/>
    </row>
    <row r="7" spans="1:6" x14ac:dyDescent="0.25">
      <c r="A7" s="54" t="s">
        <v>3</v>
      </c>
      <c r="B7" s="55">
        <v>892419</v>
      </c>
      <c r="C7" s="56">
        <v>772232.8</v>
      </c>
      <c r="D7" s="57">
        <f t="shared" si="0"/>
        <v>86.532536846481307</v>
      </c>
    </row>
    <row r="8" spans="1:6" ht="30" customHeight="1" x14ac:dyDescent="0.25">
      <c r="A8" s="54" t="s">
        <v>4</v>
      </c>
      <c r="B8" s="55">
        <v>40649</v>
      </c>
      <c r="C8" s="56">
        <v>38336.1</v>
      </c>
      <c r="D8" s="57">
        <f t="shared" si="0"/>
        <v>94.310069128391831</v>
      </c>
    </row>
    <row r="9" spans="1:6" ht="19.899999999999999" customHeight="1" x14ac:dyDescent="0.25">
      <c r="A9" s="54" t="s">
        <v>50</v>
      </c>
      <c r="B9" s="55">
        <v>493477</v>
      </c>
      <c r="C9" s="55">
        <v>479173.6</v>
      </c>
      <c r="D9" s="58">
        <f t="shared" si="0"/>
        <v>97.101506250544602</v>
      </c>
    </row>
    <row r="10" spans="1:6" ht="19.899999999999999" customHeight="1" x14ac:dyDescent="0.25">
      <c r="A10" s="54" t="s">
        <v>29</v>
      </c>
      <c r="B10" s="55">
        <v>232807</v>
      </c>
      <c r="C10" s="55">
        <v>193199.4</v>
      </c>
      <c r="D10" s="57">
        <f t="shared" si="0"/>
        <v>82.986937677990781</v>
      </c>
    </row>
    <row r="11" spans="1:6" ht="17.45" customHeight="1" x14ac:dyDescent="0.25">
      <c r="A11" s="54" t="s">
        <v>30</v>
      </c>
      <c r="B11" s="59"/>
      <c r="C11" s="59"/>
      <c r="D11" s="59"/>
    </row>
    <row r="12" spans="1:6" x14ac:dyDescent="0.25">
      <c r="A12" s="60" t="s">
        <v>36</v>
      </c>
      <c r="B12" s="55">
        <v>62899</v>
      </c>
      <c r="C12" s="55">
        <v>33270.199999999997</v>
      </c>
      <c r="D12" s="57">
        <f t="shared" ref="D12:D20" si="1">C12/B12*100</f>
        <v>52.894640614318192</v>
      </c>
      <c r="F12" s="6"/>
    </row>
    <row r="13" spans="1:6" x14ac:dyDescent="0.25">
      <c r="A13" s="60" t="s">
        <v>32</v>
      </c>
      <c r="B13" s="55">
        <v>99421</v>
      </c>
      <c r="C13" s="55">
        <v>98033.4</v>
      </c>
      <c r="D13" s="57">
        <f t="shared" si="1"/>
        <v>98.604319007050819</v>
      </c>
      <c r="F13" s="6"/>
    </row>
    <row r="14" spans="1:6" x14ac:dyDescent="0.25">
      <c r="A14" s="60" t="s">
        <v>37</v>
      </c>
      <c r="B14" s="55">
        <v>70487</v>
      </c>
      <c r="C14" s="55">
        <v>61895.8</v>
      </c>
      <c r="D14" s="57">
        <f t="shared" si="1"/>
        <v>87.811653212649148</v>
      </c>
      <c r="F14" s="6"/>
    </row>
    <row r="15" spans="1:6" x14ac:dyDescent="0.25">
      <c r="A15" s="54" t="s">
        <v>51</v>
      </c>
      <c r="B15" s="55">
        <f>9196+26107</f>
        <v>35303</v>
      </c>
      <c r="C15" s="55">
        <f>10996.6+24419.4-2</f>
        <v>35414</v>
      </c>
      <c r="D15" s="59">
        <f t="shared" si="1"/>
        <v>100.31442087074754</v>
      </c>
      <c r="F15" s="6"/>
    </row>
    <row r="16" spans="1:6" x14ac:dyDescent="0.25">
      <c r="A16" s="48" t="s">
        <v>25</v>
      </c>
      <c r="B16" s="49">
        <f>B17+B18+B19+B20+B22+B23</f>
        <v>238413.3</v>
      </c>
      <c r="C16" s="49">
        <f>SUM(C17:C23)</f>
        <v>234227.79999999996</v>
      </c>
      <c r="D16" s="49">
        <f t="shared" si="1"/>
        <v>98.244435188808666</v>
      </c>
    </row>
    <row r="17" spans="1:8" ht="45" x14ac:dyDescent="0.25">
      <c r="A17" s="54" t="s">
        <v>26</v>
      </c>
      <c r="B17" s="55">
        <v>143171.29999999999</v>
      </c>
      <c r="C17" s="55">
        <v>139716.5</v>
      </c>
      <c r="D17" s="55">
        <f t="shared" si="1"/>
        <v>97.586946545851021</v>
      </c>
    </row>
    <row r="18" spans="1:8" ht="28.5" customHeight="1" x14ac:dyDescent="0.25">
      <c r="A18" s="54" t="s">
        <v>27</v>
      </c>
      <c r="B18" s="55">
        <v>9610</v>
      </c>
      <c r="C18" s="55">
        <v>7287.8</v>
      </c>
      <c r="D18" s="55">
        <f t="shared" si="1"/>
        <v>75.835587929240376</v>
      </c>
      <c r="G18" s="7"/>
    </row>
    <row r="19" spans="1:8" ht="27.75" customHeight="1" x14ac:dyDescent="0.25">
      <c r="A19" s="54" t="s">
        <v>38</v>
      </c>
      <c r="B19" s="55">
        <v>29587.4</v>
      </c>
      <c r="C19" s="55">
        <v>29555.3</v>
      </c>
      <c r="D19" s="55">
        <f t="shared" si="1"/>
        <v>99.891507871593987</v>
      </c>
      <c r="G19" s="7"/>
    </row>
    <row r="20" spans="1:8" ht="29.25" customHeight="1" x14ac:dyDescent="0.25">
      <c r="A20" s="61" t="s">
        <v>5</v>
      </c>
      <c r="B20" s="62">
        <v>50972.6</v>
      </c>
      <c r="C20" s="62">
        <v>52192.4</v>
      </c>
      <c r="D20" s="62">
        <f t="shared" si="1"/>
        <v>102.39305038393177</v>
      </c>
    </row>
    <row r="21" spans="1:8" hidden="1" x14ac:dyDescent="0.25">
      <c r="A21" s="54" t="s">
        <v>45</v>
      </c>
      <c r="B21" s="63"/>
      <c r="C21" s="63"/>
      <c r="D21" s="63"/>
    </row>
    <row r="22" spans="1:8" x14ac:dyDescent="0.25">
      <c r="A22" s="54" t="s">
        <v>6</v>
      </c>
      <c r="B22" s="63">
        <v>5072</v>
      </c>
      <c r="C22" s="63">
        <v>5475.3</v>
      </c>
      <c r="D22" s="63">
        <f>C22/B22*100</f>
        <v>107.95149842271294</v>
      </c>
    </row>
    <row r="23" spans="1:8" x14ac:dyDescent="0.25">
      <c r="A23" s="54" t="s">
        <v>28</v>
      </c>
      <c r="B23" s="63"/>
      <c r="C23" s="63">
        <v>0.5</v>
      </c>
      <c r="D23" s="63"/>
    </row>
    <row r="24" spans="1:8" x14ac:dyDescent="0.25">
      <c r="A24" s="9" t="s">
        <v>7</v>
      </c>
      <c r="B24" s="10">
        <f>SUM(B25:B31)</f>
        <v>3330076.8</v>
      </c>
      <c r="C24" s="10">
        <f>SUM(C25:C31)</f>
        <v>2906264.6000000006</v>
      </c>
      <c r="D24" s="11">
        <f>C24/B24*100</f>
        <v>87.273200425888092</v>
      </c>
      <c r="E24" s="12"/>
      <c r="F24" s="12"/>
    </row>
    <row r="25" spans="1:8" ht="14.25" customHeight="1" x14ac:dyDescent="0.25">
      <c r="A25" s="13" t="s">
        <v>40</v>
      </c>
      <c r="B25" s="14">
        <v>3175</v>
      </c>
      <c r="C25" s="14">
        <v>3175</v>
      </c>
      <c r="D25" s="15"/>
      <c r="E25" s="16"/>
      <c r="F25" s="16"/>
    </row>
    <row r="26" spans="1:8" x14ac:dyDescent="0.25">
      <c r="A26" s="13" t="s">
        <v>42</v>
      </c>
      <c r="B26" s="14">
        <v>1656062.7</v>
      </c>
      <c r="C26" s="14">
        <v>1382175.5</v>
      </c>
      <c r="D26" s="15">
        <f>C26/B26*100</f>
        <v>83.461544058688119</v>
      </c>
      <c r="E26" s="17"/>
      <c r="F26" s="17"/>
    </row>
    <row r="27" spans="1:8" x14ac:dyDescent="0.25">
      <c r="A27" s="13" t="s">
        <v>41</v>
      </c>
      <c r="B27" s="14">
        <v>1394579.2</v>
      </c>
      <c r="C27" s="14">
        <v>1253013.5</v>
      </c>
      <c r="D27" s="15">
        <f>C27/B27*100</f>
        <v>89.848859068025689</v>
      </c>
      <c r="E27" s="18"/>
      <c r="F27" s="19"/>
    </row>
    <row r="28" spans="1:8" x14ac:dyDescent="0.25">
      <c r="A28" s="13" t="s">
        <v>43</v>
      </c>
      <c r="B28" s="14">
        <v>268369.5</v>
      </c>
      <c r="C28" s="14">
        <v>260813.2</v>
      </c>
      <c r="D28" s="15">
        <f t="shared" ref="D28:D29" si="2">C28/B28*100</f>
        <v>97.18436707599038</v>
      </c>
      <c r="E28" s="20"/>
      <c r="F28" s="20"/>
    </row>
    <row r="29" spans="1:8" ht="30" hidden="1" x14ac:dyDescent="0.25">
      <c r="A29" s="21" t="s">
        <v>52</v>
      </c>
      <c r="B29" s="22"/>
      <c r="C29" s="22"/>
      <c r="D29" s="15" t="e">
        <f t="shared" si="2"/>
        <v>#DIV/0!</v>
      </c>
      <c r="E29" s="23"/>
      <c r="F29" s="20"/>
    </row>
    <row r="30" spans="1:8" ht="45" x14ac:dyDescent="0.25">
      <c r="A30" s="24" t="s">
        <v>46</v>
      </c>
      <c r="B30" s="14">
        <v>7890.4</v>
      </c>
      <c r="C30" s="25">
        <v>33305.699999999997</v>
      </c>
      <c r="D30" s="15"/>
      <c r="E30" s="18"/>
      <c r="F30" s="20"/>
    </row>
    <row r="31" spans="1:8" ht="44.25" customHeight="1" x14ac:dyDescent="0.25">
      <c r="A31" s="24" t="s">
        <v>44</v>
      </c>
      <c r="B31" s="14" t="s">
        <v>53</v>
      </c>
      <c r="C31" s="22">
        <v>-26218.3</v>
      </c>
      <c r="D31" s="15"/>
      <c r="E31" s="23"/>
      <c r="F31" s="20"/>
    </row>
    <row r="32" spans="1:8" x14ac:dyDescent="0.25">
      <c r="A32" s="26" t="s">
        <v>31</v>
      </c>
      <c r="B32" s="27">
        <f>B24+B5</f>
        <v>5263145.0999999996</v>
      </c>
      <c r="C32" s="27">
        <f>C5+C24</f>
        <v>4658848.3000000007</v>
      </c>
      <c r="D32" s="11"/>
      <c r="E32" s="28"/>
      <c r="F32" s="29"/>
      <c r="G32" s="30"/>
      <c r="H32" s="31"/>
    </row>
    <row r="33" spans="1:8" ht="17.45" customHeight="1" x14ac:dyDescent="0.25">
      <c r="A33" s="65" t="s">
        <v>9</v>
      </c>
      <c r="B33" s="66"/>
      <c r="C33" s="66"/>
      <c r="D33" s="67"/>
      <c r="E33" s="31"/>
      <c r="F33" s="31"/>
    </row>
    <row r="34" spans="1:8" x14ac:dyDescent="0.25">
      <c r="A34" s="24" t="s">
        <v>10</v>
      </c>
      <c r="B34" s="32">
        <v>280424.3</v>
      </c>
      <c r="C34" s="32">
        <v>211078.1</v>
      </c>
      <c r="D34" s="33">
        <f t="shared" ref="D34:D45" si="3">C34/B34*100</f>
        <v>75.270973307234783</v>
      </c>
      <c r="E34" s="34"/>
      <c r="F34" s="35"/>
    </row>
    <row r="35" spans="1:8" ht="29.25" customHeight="1" x14ac:dyDescent="0.25">
      <c r="A35" s="24" t="s">
        <v>11</v>
      </c>
      <c r="B35" s="32">
        <v>52896.3</v>
      </c>
      <c r="C35" s="32">
        <v>43760.7</v>
      </c>
      <c r="D35" s="33">
        <f>C35/B35*100</f>
        <v>82.729226807924178</v>
      </c>
      <c r="E35" s="36"/>
      <c r="F35" s="35"/>
    </row>
    <row r="36" spans="1:8" x14ac:dyDescent="0.25">
      <c r="A36" s="24" t="s">
        <v>12</v>
      </c>
      <c r="B36" s="32">
        <v>789243.2</v>
      </c>
      <c r="C36" s="32">
        <v>648111.5</v>
      </c>
      <c r="D36" s="33">
        <f t="shared" si="3"/>
        <v>82.118097438153413</v>
      </c>
      <c r="E36" s="36"/>
      <c r="F36" s="35"/>
    </row>
    <row r="37" spans="1:8" x14ac:dyDescent="0.25">
      <c r="A37" s="24" t="s">
        <v>13</v>
      </c>
      <c r="B37" s="32">
        <v>1047591</v>
      </c>
      <c r="C37" s="32">
        <v>822000.3</v>
      </c>
      <c r="D37" s="33">
        <f t="shared" si="3"/>
        <v>78.465765742546481</v>
      </c>
      <c r="E37" s="36"/>
      <c r="F37" s="35"/>
    </row>
    <row r="38" spans="1:8" x14ac:dyDescent="0.25">
      <c r="A38" s="24" t="s">
        <v>14</v>
      </c>
      <c r="B38" s="32">
        <v>2645257.9</v>
      </c>
      <c r="C38" s="32">
        <v>2380340.5</v>
      </c>
      <c r="D38" s="33">
        <f t="shared" si="3"/>
        <v>89.985195772404651</v>
      </c>
      <c r="E38" s="36"/>
      <c r="F38" s="35"/>
    </row>
    <row r="39" spans="1:8" x14ac:dyDescent="0.25">
      <c r="A39" s="24" t="s">
        <v>15</v>
      </c>
      <c r="B39" s="32">
        <v>187300.8</v>
      </c>
      <c r="C39" s="32">
        <v>179657.5</v>
      </c>
      <c r="D39" s="33">
        <f t="shared" si="3"/>
        <v>95.91923793171199</v>
      </c>
      <c r="E39" s="36"/>
      <c r="F39" s="35"/>
    </row>
    <row r="40" spans="1:8" x14ac:dyDescent="0.25">
      <c r="A40" s="24" t="s">
        <v>16</v>
      </c>
      <c r="B40" s="32">
        <v>216749.1</v>
      </c>
      <c r="C40" s="32">
        <v>197121.2</v>
      </c>
      <c r="D40" s="33">
        <f t="shared" si="3"/>
        <v>90.944414532747771</v>
      </c>
      <c r="E40" s="36"/>
      <c r="F40" s="35"/>
    </row>
    <row r="41" spans="1:8" x14ac:dyDescent="0.25">
      <c r="A41" s="24" t="s">
        <v>17</v>
      </c>
      <c r="B41" s="32">
        <v>97490.7</v>
      </c>
      <c r="C41" s="32">
        <v>94172.5</v>
      </c>
      <c r="D41" s="33">
        <f>C41/B41*100</f>
        <v>96.596393297001669</v>
      </c>
      <c r="E41" s="35"/>
      <c r="F41" s="35"/>
    </row>
    <row r="42" spans="1:8" x14ac:dyDescent="0.25">
      <c r="A42" s="37" t="s">
        <v>18</v>
      </c>
      <c r="B42" s="32">
        <v>28475.9</v>
      </c>
      <c r="C42" s="32">
        <v>25882.400000000001</v>
      </c>
      <c r="D42" s="33">
        <f>C42/B42*100</f>
        <v>90.892298399699399</v>
      </c>
      <c r="E42" s="35"/>
      <c r="F42" s="35"/>
      <c r="G42" s="31"/>
      <c r="H42" s="36"/>
    </row>
    <row r="43" spans="1:8" ht="29.25" customHeight="1" x14ac:dyDescent="0.25">
      <c r="A43" s="24" t="s">
        <v>19</v>
      </c>
      <c r="B43" s="38">
        <v>17609.599999999999</v>
      </c>
      <c r="C43" s="38">
        <v>15819.4</v>
      </c>
      <c r="D43" s="39">
        <f t="shared" si="3"/>
        <v>89.833954206796292</v>
      </c>
      <c r="E43" s="36"/>
      <c r="F43" s="35"/>
      <c r="G43" s="31"/>
      <c r="H43" s="36"/>
    </row>
    <row r="44" spans="1:8" ht="46.5" customHeight="1" x14ac:dyDescent="0.25">
      <c r="A44" s="24" t="s">
        <v>55</v>
      </c>
      <c r="B44" s="40">
        <v>55.4</v>
      </c>
      <c r="C44" s="40">
        <v>55.4</v>
      </c>
      <c r="D44" s="39">
        <f t="shared" si="3"/>
        <v>100</v>
      </c>
      <c r="E44" s="36"/>
      <c r="F44" s="35"/>
    </row>
    <row r="45" spans="1:8" ht="20.25" customHeight="1" x14ac:dyDescent="0.25">
      <c r="A45" s="41" t="s">
        <v>20</v>
      </c>
      <c r="B45" s="42">
        <f>B43+B42+B41+B40+B39+B38+B37+B36+B35+B34+B44</f>
        <v>5363094.2</v>
      </c>
      <c r="C45" s="42">
        <f>C43+C42+C41+C40+C39+C38+C37+C36+C35+C34+C44</f>
        <v>4617999.5</v>
      </c>
      <c r="D45" s="43">
        <f t="shared" si="3"/>
        <v>86.106999574984158</v>
      </c>
      <c r="E45" s="44"/>
      <c r="F45" s="44"/>
      <c r="G45" s="35"/>
    </row>
    <row r="46" spans="1:8" ht="29.25" x14ac:dyDescent="0.25">
      <c r="A46" s="41" t="s">
        <v>49</v>
      </c>
      <c r="B46" s="42">
        <f>B32-B45</f>
        <v>-99949.100000000559</v>
      </c>
      <c r="C46" s="42">
        <f>C32-C45</f>
        <v>40848.800000000745</v>
      </c>
      <c r="D46" s="43"/>
      <c r="E46" s="45"/>
      <c r="F46" s="45"/>
      <c r="G46" s="46"/>
    </row>
    <row r="47" spans="1:8" x14ac:dyDescent="0.25">
      <c r="A47" s="68" t="s">
        <v>34</v>
      </c>
      <c r="B47" s="68"/>
      <c r="C47" s="68"/>
      <c r="D47" s="68"/>
      <c r="E47" s="34"/>
      <c r="F47" s="47"/>
      <c r="G47" s="31"/>
    </row>
    <row r="48" spans="1:8" ht="9.75" customHeight="1" x14ac:dyDescent="0.25">
      <c r="A48" s="68"/>
      <c r="B48" s="68"/>
      <c r="C48" s="68"/>
      <c r="D48" s="68"/>
      <c r="E48" s="31"/>
      <c r="F48" s="31"/>
    </row>
    <row r="49" spans="1:4" ht="15" customHeight="1" x14ac:dyDescent="0.25">
      <c r="A49" s="41" t="s">
        <v>21</v>
      </c>
      <c r="B49" s="64" t="s">
        <v>48</v>
      </c>
      <c r="C49" s="2"/>
      <c r="D49" s="2"/>
    </row>
    <row r="50" spans="1:4" x14ac:dyDescent="0.25">
      <c r="A50" s="71" t="s">
        <v>22</v>
      </c>
      <c r="B50" s="2">
        <v>0</v>
      </c>
      <c r="C50" s="2"/>
      <c r="D50" s="2"/>
    </row>
    <row r="51" spans="1:4" ht="34.5" customHeight="1" x14ac:dyDescent="0.25">
      <c r="A51" s="71" t="s">
        <v>47</v>
      </c>
      <c r="B51" s="2">
        <v>947581</v>
      </c>
      <c r="C51" s="2"/>
      <c r="D51" s="2"/>
    </row>
    <row r="52" spans="1:4" x14ac:dyDescent="0.25">
      <c r="A52" s="71" t="s">
        <v>35</v>
      </c>
      <c r="B52" s="2"/>
      <c r="C52" s="2"/>
      <c r="D52" s="2"/>
    </row>
    <row r="53" spans="1:4" x14ac:dyDescent="0.25">
      <c r="A53" s="41" t="s">
        <v>23</v>
      </c>
      <c r="B53" s="2">
        <f>B50+B51</f>
        <v>947581</v>
      </c>
      <c r="C53" s="2"/>
      <c r="D53" s="2"/>
    </row>
  </sheetData>
  <mergeCells count="4">
    <mergeCell ref="A33:D33"/>
    <mergeCell ref="A47:D48"/>
    <mergeCell ref="A4:D4"/>
    <mergeCell ref="A1:D1"/>
  </mergeCells>
  <pageMargins left="0.7" right="0.7" top="0.28999999999999998" bottom="0.43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Шимек Н.В.</cp:lastModifiedBy>
  <cp:lastPrinted>2022-08-01T11:23:24Z</cp:lastPrinted>
  <dcterms:created xsi:type="dcterms:W3CDTF">2014-09-16T05:33:49Z</dcterms:created>
  <dcterms:modified xsi:type="dcterms:W3CDTF">2022-12-13T09:12:04Z</dcterms:modified>
</cp:coreProperties>
</file>